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iro\Documents\Материалы для занятий\Теория экономического анализа\"/>
    </mc:Choice>
  </mc:AlternateContent>
  <xr:revisionPtr revIDLastSave="0" documentId="13_ncr:1_{31100D8D-712C-430A-983B-2F3466973C1D}" xr6:coauthVersionLast="47" xr6:coauthVersionMax="47" xr10:uidLastSave="{00000000-0000-0000-0000-000000000000}"/>
  <bookViews>
    <workbookView xWindow="2352" yWindow="252" windowWidth="20688" windowHeight="11988" xr2:uid="{5FA68BA6-C03B-4948-8C58-C5E5DE9F720C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" i="1" l="1"/>
  <c r="K3" i="1"/>
  <c r="J3" i="1"/>
  <c r="I3" i="1"/>
  <c r="M4" i="1" l="1"/>
  <c r="M5" i="1"/>
  <c r="M6" i="1"/>
  <c r="L5" i="1"/>
  <c r="L6" i="1"/>
  <c r="N6" i="1" s="1"/>
  <c r="L7" i="1"/>
  <c r="N7" i="1" s="1"/>
  <c r="L4" i="1"/>
  <c r="N4" i="1" s="1"/>
  <c r="L3" i="1"/>
  <c r="K7" i="1"/>
  <c r="M7" i="1" s="1"/>
  <c r="K6" i="1"/>
  <c r="K5" i="1"/>
  <c r="K4" i="1"/>
  <c r="J7" i="1"/>
  <c r="J6" i="1"/>
  <c r="J5" i="1"/>
  <c r="N5" i="1" s="1"/>
  <c r="J4" i="1"/>
  <c r="I4" i="1"/>
  <c r="I5" i="1"/>
  <c r="I6" i="1"/>
  <c r="I7" i="1"/>
  <c r="M3" i="1"/>
</calcChain>
</file>

<file path=xl/sharedStrings.xml><?xml version="1.0" encoding="utf-8"?>
<sst xmlns="http://schemas.openxmlformats.org/spreadsheetml/2006/main" count="26" uniqueCount="25">
  <si>
    <t>Наблюдение</t>
  </si>
  <si>
    <t>Балансовая прибыль</t>
  </si>
  <si>
    <t>Собственные оборотные средства</t>
  </si>
  <si>
    <t>до 644</t>
  </si>
  <si>
    <t>от 665-941</t>
  </si>
  <si>
    <t>942-1218</t>
  </si>
  <si>
    <t>1219-1496</t>
  </si>
  <si>
    <t>свше 1772</t>
  </si>
  <si>
    <t>&lt;644</t>
  </si>
  <si>
    <t>&lt;941</t>
  </si>
  <si>
    <t>&lt;1218</t>
  </si>
  <si>
    <t>&lt;1496</t>
  </si>
  <si>
    <t>Количество предприятий в группе</t>
  </si>
  <si>
    <t>&gt;665</t>
  </si>
  <si>
    <t>&gt;942</t>
  </si>
  <si>
    <t>&gt;1219</t>
  </si>
  <si>
    <t>&gt;1497</t>
  </si>
  <si>
    <t>Формула 1</t>
  </si>
  <si>
    <t>Формула 2 (число в формуле)</t>
  </si>
  <si>
    <t>Сумма собственных оборотных средств</t>
  </si>
  <si>
    <t>Сумма балансовой прибыли</t>
  </si>
  <si>
    <t>Среднее значение суммы оборотных средств</t>
  </si>
  <si>
    <t>Средняя суммы балансовой прибыли</t>
  </si>
  <si>
    <t>Номер группы</t>
  </si>
  <si>
    <t>Диапазон по собственным обортным средствам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</si>
</sst>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28BFA-DE7D-40CF-ACAE-8A67F4494625}">
  <dimension ref="A1:N18"/>
  <sheetViews>
    <sheetView tabSelected="1" topLeftCell="B1" workbookViewId="0">
      <selection activeCell="J11" sqref="J11"/>
    </sheetView>
  </sheetViews>
  <sheetFormatPr defaultRowHeight="14.4" x14ac:dyDescent="0.3"/>
  <cols>
    <col min="1" max="1" width="21.6640625" customWidth="1"/>
    <col min="2" max="2" width="19.77734375" customWidth="1"/>
    <col min="3" max="3" width="13.88671875" customWidth="1"/>
    <col min="6" max="6" width="10.5546875" customWidth="1"/>
    <col min="7" max="8" width="12" customWidth="1"/>
    <col min="9" max="9" width="11" customWidth="1"/>
    <col min="10" max="10" width="11.21875" customWidth="1"/>
    <col min="11" max="11" width="14.109375" customWidth="1"/>
    <col min="12" max="12" width="18.33203125" customWidth="1"/>
    <col min="13" max="13" width="15.6640625" customWidth="1"/>
    <col min="14" max="14" width="13.77734375" customWidth="1"/>
  </cols>
  <sheetData>
    <row r="1" spans="1:14" ht="72" customHeight="1" x14ac:dyDescent="0.3">
      <c r="A1" s="1" t="s">
        <v>0</v>
      </c>
      <c r="B1" s="1" t="s">
        <v>1</v>
      </c>
      <c r="C1" s="1" t="s">
        <v>2</v>
      </c>
      <c r="I1" s="6" t="s">
        <v>12</v>
      </c>
      <c r="J1" s="6"/>
      <c r="K1" s="3" t="s">
        <v>19</v>
      </c>
      <c r="L1" s="3" t="s">
        <v>20</v>
      </c>
      <c r="M1" s="3" t="s">
        <v>21</v>
      </c>
      <c r="N1" s="3" t="s">
        <v>22</v>
      </c>
    </row>
    <row r="2" spans="1:14" ht="86.4" x14ac:dyDescent="0.3">
      <c r="A2">
        <v>16</v>
      </c>
      <c r="B2">
        <v>82</v>
      </c>
      <c r="C2">
        <v>387</v>
      </c>
      <c r="E2" s="1" t="s">
        <v>23</v>
      </c>
      <c r="F2" s="1" t="s">
        <v>24</v>
      </c>
      <c r="I2" s="2" t="s">
        <v>17</v>
      </c>
      <c r="J2" s="2" t="s">
        <v>18</v>
      </c>
      <c r="K2" s="4"/>
      <c r="L2" s="4"/>
      <c r="M2" s="4"/>
      <c r="N2" s="4"/>
    </row>
    <row r="3" spans="1:14" x14ac:dyDescent="0.3">
      <c r="A3">
        <v>11</v>
      </c>
      <c r="B3">
        <v>87</v>
      </c>
      <c r="C3">
        <v>523</v>
      </c>
      <c r="E3" s="4">
        <v>1</v>
      </c>
      <c r="F3" s="4" t="s">
        <v>3</v>
      </c>
      <c r="G3" s="4" t="s">
        <v>8</v>
      </c>
      <c r="H3" s="4"/>
      <c r="I3" s="4">
        <f>COUNTIF(C2:C18,G3)</f>
        <v>3</v>
      </c>
      <c r="J3" s="4">
        <f>COUNTIFS($C$2:$C$18,"&lt;644")</f>
        <v>3</v>
      </c>
      <c r="K3" s="4">
        <f>SUMIF(C2:C18,G3,C2:C18)</f>
        <v>1545</v>
      </c>
      <c r="L3" s="4">
        <f>SUMIF(C2:C18,G3,B2:B18)</f>
        <v>264</v>
      </c>
      <c r="M3" s="4">
        <f>K3/I3</f>
        <v>515</v>
      </c>
      <c r="N3" s="4">
        <f>L3/J3</f>
        <v>88</v>
      </c>
    </row>
    <row r="4" spans="1:14" x14ac:dyDescent="0.3">
      <c r="A4">
        <v>2</v>
      </c>
      <c r="B4">
        <v>95</v>
      </c>
      <c r="C4">
        <v>635</v>
      </c>
      <c r="E4" s="4">
        <v>2</v>
      </c>
      <c r="F4" s="4" t="s">
        <v>4</v>
      </c>
      <c r="G4" s="4" t="s">
        <v>13</v>
      </c>
      <c r="H4" s="4" t="s">
        <v>9</v>
      </c>
      <c r="I4" s="4">
        <f>COUNTIFS($C$2:$C$18,G4,$C$2:$C$18,H4)</f>
        <v>2</v>
      </c>
      <c r="J4" s="4">
        <f>COUNTIFS($C$2:$C$18,"&gt;665",$C$2:$C$18,"&lt;941")</f>
        <v>2</v>
      </c>
      <c r="K4" s="4">
        <f>SUMIFS($C$2:$C$18,$C$2:$C$18,G4,$C$2:$C$18,H4)</f>
        <v>1492</v>
      </c>
      <c r="L4" s="4">
        <f>SUMIFS($B$2:$B$18,$C$2:$C$18,G4,$C$2:$C$18,H4)</f>
        <v>216</v>
      </c>
      <c r="M4" s="4">
        <f t="shared" ref="M4:M7" si="0">K4/I4</f>
        <v>746</v>
      </c>
      <c r="N4" s="4">
        <f t="shared" ref="N4:N7" si="1">L4/J4</f>
        <v>108</v>
      </c>
    </row>
    <row r="5" spans="1:14" x14ac:dyDescent="0.3">
      <c r="A5">
        <v>17</v>
      </c>
      <c r="B5">
        <v>104</v>
      </c>
      <c r="C5">
        <v>704</v>
      </c>
      <c r="E5" s="4">
        <v>3</v>
      </c>
      <c r="F5" s="4" t="s">
        <v>5</v>
      </c>
      <c r="G5" s="4" t="s">
        <v>14</v>
      </c>
      <c r="H5" s="4" t="s">
        <v>10</v>
      </c>
      <c r="I5" s="4">
        <f>COUNTIFS($C$2:$C$18,G5,$C$2:$C$18,H5)</f>
        <v>5</v>
      </c>
      <c r="J5" s="4">
        <f>COUNTIFS($C$2:$C$18,"&gt;942",$C$2:$C$18,"&lt;1218")</f>
        <v>5</v>
      </c>
      <c r="K5" s="4">
        <f>SUMIFS($C$2:$C$18,$C$2:$C$18,G5,$C$2:$C$18,H5)</f>
        <v>5356</v>
      </c>
      <c r="L5" s="4">
        <f>SUMIFS($B$2:$B$18,$C$2:$C$18,G5,$C$2:$C$18,H5)</f>
        <v>516</v>
      </c>
      <c r="M5" s="4">
        <f t="shared" si="0"/>
        <v>1071.2</v>
      </c>
      <c r="N5" s="4">
        <f t="shared" si="1"/>
        <v>103.2</v>
      </c>
    </row>
    <row r="6" spans="1:14" x14ac:dyDescent="0.3">
      <c r="A6">
        <v>4</v>
      </c>
      <c r="B6">
        <v>112</v>
      </c>
      <c r="C6">
        <v>788</v>
      </c>
      <c r="E6" s="4">
        <v>4</v>
      </c>
      <c r="F6" s="4" t="s">
        <v>6</v>
      </c>
      <c r="G6" s="4" t="s">
        <v>15</v>
      </c>
      <c r="H6" s="4" t="s">
        <v>11</v>
      </c>
      <c r="I6" s="4">
        <f>COUNTIFS($C$2:$C$18,G6,$C$2:$C$18,H6)</f>
        <v>3</v>
      </c>
      <c r="J6" s="4">
        <f>COUNTIFS($C$2:$C$18,"&gt;1219",$C$2:$C$18,"&lt;1496")</f>
        <v>3</v>
      </c>
      <c r="K6" s="4">
        <f>SUMIFS($C$2:$C$18,$C$2:$C$18,G6,$C$2:$C$18,H6)</f>
        <v>4250</v>
      </c>
      <c r="L6" s="4">
        <f>SUMIFS($B$2:$B$18,$C$2:$C$18,G6,$C$2:$C$18,H6)</f>
        <v>344</v>
      </c>
      <c r="M6" s="5">
        <f t="shared" si="0"/>
        <v>1416.6666666666667</v>
      </c>
      <c r="N6" s="5">
        <f t="shared" si="1"/>
        <v>114.66666666666667</v>
      </c>
    </row>
    <row r="7" spans="1:14" x14ac:dyDescent="0.3">
      <c r="A7">
        <v>3</v>
      </c>
      <c r="B7">
        <v>102</v>
      </c>
      <c r="C7">
        <v>949</v>
      </c>
      <c r="E7" s="4">
        <v>5</v>
      </c>
      <c r="F7" s="4" t="s">
        <v>7</v>
      </c>
      <c r="G7" s="4" t="s">
        <v>16</v>
      </c>
      <c r="H7" s="4" t="s">
        <v>16</v>
      </c>
      <c r="I7" s="4">
        <f>COUNTIFS($C$2:$C$18,G7,$C$2:$C$18,H7)</f>
        <v>4</v>
      </c>
      <c r="J7" s="4">
        <f>COUNTIFS($C$2:$C$18,"&gt;1497")</f>
        <v>4</v>
      </c>
      <c r="K7" s="4">
        <f>SUMIFS($C$2:$C$18,$C$2:$C$18,G7,$C$2:$C$18,H7)</f>
        <v>6821</v>
      </c>
      <c r="L7" s="4">
        <f>SUMIFS($B$2:$B$18,$C$2:$C$18,G7,$C$2:$C$18,H7)</f>
        <v>481</v>
      </c>
      <c r="M7" s="4">
        <f t="shared" si="0"/>
        <v>1705.25</v>
      </c>
      <c r="N7" s="4">
        <f t="shared" si="1"/>
        <v>120.25</v>
      </c>
    </row>
    <row r="8" spans="1:14" x14ac:dyDescent="0.3">
      <c r="A8">
        <v>12</v>
      </c>
      <c r="B8">
        <v>109</v>
      </c>
      <c r="C8">
        <v>1025</v>
      </c>
    </row>
    <row r="9" spans="1:14" x14ac:dyDescent="0.3">
      <c r="A9">
        <v>13</v>
      </c>
      <c r="B9">
        <v>106</v>
      </c>
      <c r="C9">
        <v>1083</v>
      </c>
    </row>
    <row r="10" spans="1:14" x14ac:dyDescent="0.3">
      <c r="A10">
        <v>8</v>
      </c>
      <c r="B10">
        <v>100</v>
      </c>
      <c r="C10">
        <v>1085</v>
      </c>
    </row>
    <row r="11" spans="1:14" x14ac:dyDescent="0.3">
      <c r="A11">
        <v>9</v>
      </c>
      <c r="B11">
        <v>99</v>
      </c>
      <c r="C11">
        <v>1214</v>
      </c>
    </row>
    <row r="12" spans="1:14" x14ac:dyDescent="0.3">
      <c r="A12">
        <v>1</v>
      </c>
      <c r="B12">
        <v>124</v>
      </c>
      <c r="C12">
        <v>1362</v>
      </c>
    </row>
    <row r="13" spans="1:14" x14ac:dyDescent="0.3">
      <c r="A13">
        <v>10</v>
      </c>
      <c r="B13">
        <v>107</v>
      </c>
      <c r="C13">
        <v>1422</v>
      </c>
    </row>
    <row r="14" spans="1:14" x14ac:dyDescent="0.3">
      <c r="A14">
        <v>14</v>
      </c>
      <c r="B14">
        <v>113</v>
      </c>
      <c r="C14">
        <v>1466</v>
      </c>
    </row>
    <row r="15" spans="1:14" x14ac:dyDescent="0.3">
      <c r="A15">
        <v>15</v>
      </c>
      <c r="B15">
        <v>123</v>
      </c>
      <c r="C15">
        <v>1642</v>
      </c>
    </row>
    <row r="16" spans="1:14" x14ac:dyDescent="0.3">
      <c r="A16">
        <v>7</v>
      </c>
      <c r="B16">
        <v>118</v>
      </c>
      <c r="C16">
        <v>1679</v>
      </c>
    </row>
    <row r="17" spans="1:3" x14ac:dyDescent="0.3">
      <c r="A17">
        <v>5</v>
      </c>
      <c r="B17">
        <v>124</v>
      </c>
      <c r="C17">
        <v>1728</v>
      </c>
    </row>
    <row r="18" spans="1:3" x14ac:dyDescent="0.3">
      <c r="A18">
        <v>6</v>
      </c>
      <c r="B18">
        <v>116</v>
      </c>
      <c r="C18">
        <v>1772</v>
      </c>
    </row>
  </sheetData>
  <sortState xmlns:xlrd2="http://schemas.microsoft.com/office/spreadsheetml/2017/richdata2" ref="A2:C18">
    <sortCondition ref="C2:C18"/>
  </sortState>
  <mergeCells count="1">
    <mergeCell ref="I1:J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shiro</dc:creator>
  <cp:lastModifiedBy>shirokowa.len58@yandex.ru</cp:lastModifiedBy>
  <dcterms:created xsi:type="dcterms:W3CDTF">2022-11-11T06:53:30Z</dcterms:created>
  <dcterms:modified xsi:type="dcterms:W3CDTF">2023-11-03T05:33:17Z</dcterms:modified>
</cp:coreProperties>
</file>